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2"/>
  </bookViews>
  <sheets>
    <sheet name="дошкольное" sheetId="1" r:id="rId1"/>
    <sheet name="среднее" sheetId="2" r:id="rId2"/>
    <sheet name="дополнительное образование" sheetId="5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5"/>
  <c r="D26"/>
  <c r="D25"/>
  <c r="D23"/>
  <c r="D20"/>
  <c r="D19"/>
  <c r="D17"/>
  <c r="D15"/>
  <c r="C33" i="2"/>
  <c r="C15"/>
  <c r="D15" s="1"/>
  <c r="C30"/>
  <c r="D30" s="1"/>
  <c r="D29"/>
  <c r="D28"/>
  <c r="D26"/>
  <c r="D25"/>
  <c r="D23"/>
  <c r="D19"/>
  <c r="D17"/>
  <c r="C13"/>
  <c r="D30" i="1"/>
  <c r="D27"/>
  <c r="D26"/>
  <c r="D25"/>
  <c r="D23"/>
  <c r="D22"/>
  <c r="D20"/>
  <c r="D19"/>
  <c r="D17"/>
  <c r="D15"/>
  <c r="D33" i="2" l="1"/>
  <c r="C30" i="1"/>
  <c r="D12" i="2"/>
  <c r="C29"/>
  <c r="C20" i="5" l="1"/>
  <c r="C19" i="2" l="1"/>
  <c r="D12" i="1"/>
  <c r="C20" l="1"/>
  <c r="E22" l="1"/>
  <c r="E12" i="2"/>
  <c r="E27" i="5" l="1"/>
  <c r="E26"/>
  <c r="E24"/>
  <c r="E21"/>
  <c r="E20"/>
  <c r="E18"/>
  <c r="E16"/>
  <c r="E15"/>
  <c r="E14"/>
  <c r="E32" i="2"/>
  <c r="E30"/>
  <c r="E29"/>
  <c r="E24"/>
  <c r="E21"/>
  <c r="E18"/>
  <c r="E17"/>
  <c r="E16"/>
  <c r="E15"/>
  <c r="E14"/>
  <c r="E13"/>
  <c r="E27" i="1"/>
  <c r="E26"/>
  <c r="E24"/>
  <c r="E21"/>
  <c r="E16"/>
  <c r="E14"/>
  <c r="E33" i="2" l="1"/>
  <c r="D28" i="1"/>
  <c r="E28" s="1"/>
  <c r="C17"/>
  <c r="E20"/>
  <c r="E15"/>
  <c r="E13"/>
  <c r="E31" i="2"/>
  <c r="E19"/>
  <c r="E13" i="5"/>
  <c r="D28"/>
  <c r="E28" s="1"/>
  <c r="E22"/>
  <c r="C23" i="1" l="1"/>
  <c r="D12" i="5"/>
  <c r="E12" s="1"/>
  <c r="C12"/>
  <c r="E25" i="1" l="1"/>
  <c r="E17"/>
  <c r="E19"/>
  <c r="E30"/>
  <c r="C17" i="5"/>
  <c r="E12" i="1"/>
  <c r="C12"/>
  <c r="C25"/>
  <c r="C12" i="2"/>
  <c r="C23"/>
  <c r="D27"/>
  <c r="E27" s="1"/>
  <c r="C27"/>
  <c r="C26" s="1"/>
  <c r="E28" l="1"/>
  <c r="D20"/>
  <c r="D22" s="1"/>
  <c r="E26"/>
  <c r="E23" i="1"/>
  <c r="C23" i="5"/>
  <c r="C20" i="2"/>
  <c r="C22" s="1"/>
  <c r="C25" i="5" l="1"/>
  <c r="E17"/>
  <c r="E19"/>
  <c r="E25" i="2"/>
  <c r="E23"/>
  <c r="E23" i="5" l="1"/>
  <c r="E25"/>
  <c r="E22" i="2"/>
  <c r="E20"/>
</calcChain>
</file>

<file path=xl/sharedStrings.xml><?xml version="1.0" encoding="utf-8"?>
<sst xmlns="http://schemas.openxmlformats.org/spreadsheetml/2006/main" count="156" uniqueCount="44">
  <si>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</si>
  <si>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</si>
  <si>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</si>
  <si>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</si>
  <si>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</si>
  <si>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</si>
  <si>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</si>
  <si>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</si>
  <si>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</si>
  <si>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</si>
  <si>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</si>
  <si>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</si>
  <si>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</si>
  <si>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</si>
  <si>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</si>
  <si>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</si>
  <si>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</si>
  <si>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</si>
  <si>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</si>
  <si>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</si>
  <si>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</si>
  <si>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</si>
  <si>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</si>
  <si>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</si>
  <si>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</si>
  <si>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</si>
  <si>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</si>
  <si>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</si>
  <si>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</si>
  <si>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</si>
  <si>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</si>
  <si>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</si>
  <si>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</si>
  <si>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</si>
  <si>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</si>
  <si>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</si>
  <si>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</si>
  <si>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 xml:space="preserve">Среднее образование </t>
  </si>
  <si>
    <t>ГУ "Отдел образования" Жаркаинского района</t>
  </si>
  <si>
    <t>Руководитель отдела образования</t>
  </si>
  <si>
    <t>2021 год</t>
  </si>
  <si>
    <t>по состоянию на "31" марта   2021г.</t>
  </si>
  <si>
    <t>по состоянию на "31  октября    2021_г.</t>
  </si>
  <si>
    <t>по состоянию на "31  октября      2021_г.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</si>
</sst>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4" fillId="0" borderId="2" xfId="0" applyFont="1" applyFill="1" applyBorder="1"/>
    <xf numFmtId="0" fontId="5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1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2" fillId="0" borderId="2" xfId="0" applyNumberFormat="1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/>
    <xf numFmtId="1" fontId="2" fillId="0" borderId="2" xfId="0" applyNumberFormat="1" applyFont="1" applyFill="1" applyBorder="1"/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opLeftCell="A19" workbookViewId="0">
      <selection activeCell="D14" sqref="D14"/>
    </sheetView>
  </sheetViews>
  <sheetFormatPr defaultColWidth="9.140625" defaultRowHeight="20.25"/>
  <cols>
    <col min="1" max="1" width="69.42578125" style="16" customWidth="1"/>
    <col min="2" max="2" width="9.140625" style="24"/>
    <col min="3" max="7" width="12" style="16" customWidth="1"/>
    <col min="8" max="16384" width="9.140625" style="16"/>
  </cols>
  <sheetData>
    <row r="1" spans="1:5">
      <c r="A1" s="35" t="s">
        <v>19</v>
      </c>
      <c r="B1" s="35"/>
      <c r="C1" s="35"/>
      <c r="D1" s="35"/>
      <c r="E1" s="35"/>
    </row>
    <row r="2" spans="1:5">
      <c r="A2" s="36" t="s">
        <v>42</v>
      </c>
      <c r="B2" s="36"/>
      <c r="C2" s="36"/>
      <c r="D2" s="36"/>
      <c r="E2" s="36"/>
    </row>
    <row r="3" spans="1:5">
      <c r="A3" s="23"/>
    </row>
    <row r="4" spans="1:5">
      <c r="A4" s="39" t="s">
        <v>38</v>
      </c>
      <c r="B4" s="39"/>
      <c r="C4" s="39"/>
      <c r="D4" s="39"/>
      <c r="E4" s="39"/>
    </row>
    <row r="5" spans="1:5" ht="15.75" customHeight="1">
      <c r="A5" s="40" t="s">
        <v>20</v>
      </c>
      <c r="B5" s="40"/>
      <c r="C5" s="40"/>
      <c r="D5" s="40"/>
      <c r="E5" s="40"/>
    </row>
    <row r="6" spans="1:5">
      <c r="A6" s="25"/>
    </row>
    <row r="7" spans="1:5">
      <c r="A7" s="26" t="s">
        <v>21</v>
      </c>
    </row>
    <row r="8" spans="1:5">
      <c r="A8" s="23"/>
    </row>
    <row r="9" spans="1:5">
      <c r="A9" s="37" t="s">
        <v>0</v>
      </c>
      <c r="B9" s="38" t="s">
        <v>22</v>
      </c>
      <c r="C9" s="37" t="s">
        <v>40</v>
      </c>
      <c r="D9" s="37"/>
      <c r="E9" s="37"/>
    </row>
    <row r="10" spans="1:5" ht="40.5">
      <c r="A10" s="37"/>
      <c r="B10" s="38"/>
      <c r="C10" s="27" t="s">
        <v>23</v>
      </c>
      <c r="D10" s="27" t="s">
        <v>24</v>
      </c>
      <c r="E10" s="28" t="s">
        <v>18</v>
      </c>
    </row>
    <row r="11" spans="1:5">
      <c r="A11" s="17" t="s">
        <v>17</v>
      </c>
      <c r="B11" s="18" t="s">
        <v>11</v>
      </c>
      <c r="C11" s="15">
        <v>645</v>
      </c>
      <c r="D11" s="15">
        <v>645</v>
      </c>
      <c r="E11" s="15">
        <v>645</v>
      </c>
    </row>
    <row r="12" spans="1:5" ht="25.5">
      <c r="A12" s="19" t="s">
        <v>28</v>
      </c>
      <c r="B12" s="18" t="s">
        <v>3</v>
      </c>
      <c r="C12" s="15">
        <f>C13/C11</f>
        <v>597.00620155038757</v>
      </c>
      <c r="D12" s="15">
        <f>D13/D11</f>
        <v>525.40310077519382</v>
      </c>
      <c r="E12" s="15">
        <f>D12</f>
        <v>525.40310077519382</v>
      </c>
    </row>
    <row r="13" spans="1:5" ht="25.5">
      <c r="A13" s="17" t="s">
        <v>12</v>
      </c>
      <c r="B13" s="18" t="s">
        <v>3</v>
      </c>
      <c r="C13" s="15">
        <v>385069</v>
      </c>
      <c r="D13" s="15">
        <v>338885</v>
      </c>
      <c r="E13" s="15">
        <f t="shared" ref="E13:E30" si="0">D13</f>
        <v>338885</v>
      </c>
    </row>
    <row r="14" spans="1:5">
      <c r="A14" s="13" t="s">
        <v>1</v>
      </c>
      <c r="B14" s="14"/>
      <c r="C14" s="15"/>
      <c r="D14" s="15"/>
      <c r="E14" s="15">
        <f t="shared" si="0"/>
        <v>0</v>
      </c>
    </row>
    <row r="15" spans="1:5" ht="25.5">
      <c r="A15" s="17" t="s">
        <v>13</v>
      </c>
      <c r="B15" s="18" t="s">
        <v>3</v>
      </c>
      <c r="C15" s="15">
        <v>252615</v>
      </c>
      <c r="D15" s="15">
        <f>C15/12*10</f>
        <v>210512.5</v>
      </c>
      <c r="E15" s="15">
        <f t="shared" si="0"/>
        <v>210512.5</v>
      </c>
    </row>
    <row r="16" spans="1:5">
      <c r="A16" s="13" t="s">
        <v>2</v>
      </c>
      <c r="B16" s="14"/>
      <c r="C16" s="15"/>
      <c r="D16" s="15"/>
      <c r="E16" s="15">
        <f t="shared" si="0"/>
        <v>0</v>
      </c>
    </row>
    <row r="17" spans="1:5" ht="25.5">
      <c r="A17" s="15" t="s">
        <v>14</v>
      </c>
      <c r="B17" s="18" t="s">
        <v>3</v>
      </c>
      <c r="C17" s="15">
        <f>C18*C19*12/1000</f>
        <v>18855.936000000002</v>
      </c>
      <c r="D17" s="15">
        <f>C17/12*10</f>
        <v>15713.280000000002</v>
      </c>
      <c r="E17" s="15">
        <f t="shared" si="0"/>
        <v>15713.280000000002</v>
      </c>
    </row>
    <row r="18" spans="1:5">
      <c r="A18" s="19" t="s">
        <v>5</v>
      </c>
      <c r="B18" s="20" t="s">
        <v>4</v>
      </c>
      <c r="C18" s="15">
        <v>9</v>
      </c>
      <c r="D18" s="15">
        <v>9</v>
      </c>
      <c r="E18" s="15">
        <v>9</v>
      </c>
    </row>
    <row r="19" spans="1:5" ht="21.95" customHeight="1">
      <c r="A19" s="19" t="s">
        <v>34</v>
      </c>
      <c r="B19" s="18" t="s">
        <v>35</v>
      </c>
      <c r="C19" s="15">
        <v>174592</v>
      </c>
      <c r="D19" s="15">
        <f>D17/D18/10*1000</f>
        <v>174592.00000000003</v>
      </c>
      <c r="E19" s="15">
        <f t="shared" si="0"/>
        <v>174592.00000000003</v>
      </c>
    </row>
    <row r="20" spans="1:5" ht="25.5">
      <c r="A20" s="15" t="s">
        <v>16</v>
      </c>
      <c r="B20" s="18" t="s">
        <v>3</v>
      </c>
      <c r="C20" s="15">
        <f>C21*C22*12/1000</f>
        <v>128400.48</v>
      </c>
      <c r="D20" s="15">
        <f>C20/12*10</f>
        <v>107000.4</v>
      </c>
      <c r="E20" s="15">
        <f t="shared" si="0"/>
        <v>107000.4</v>
      </c>
    </row>
    <row r="21" spans="1:5">
      <c r="A21" s="19" t="s">
        <v>5</v>
      </c>
      <c r="B21" s="20" t="s">
        <v>4</v>
      </c>
      <c r="C21" s="15">
        <v>72.2</v>
      </c>
      <c r="D21" s="15">
        <v>72.2</v>
      </c>
      <c r="E21" s="15">
        <f t="shared" si="0"/>
        <v>72.2</v>
      </c>
    </row>
    <row r="22" spans="1:5" ht="21.95" customHeight="1">
      <c r="A22" s="19" t="s">
        <v>34</v>
      </c>
      <c r="B22" s="18" t="s">
        <v>35</v>
      </c>
      <c r="C22" s="15">
        <v>148200</v>
      </c>
      <c r="D22" s="15">
        <f>D20/D21/10*1000</f>
        <v>148200</v>
      </c>
      <c r="E22" s="15">
        <f t="shared" si="0"/>
        <v>148200</v>
      </c>
    </row>
    <row r="23" spans="1:5" ht="25.5">
      <c r="A23" s="15" t="s">
        <v>15</v>
      </c>
      <c r="B23" s="18" t="s">
        <v>3</v>
      </c>
      <c r="C23" s="15">
        <f>C15-C17-C20</f>
        <v>105358.58400000002</v>
      </c>
      <c r="D23" s="15">
        <f>C23/12*10</f>
        <v>87798.82</v>
      </c>
      <c r="E23" s="15">
        <f t="shared" si="0"/>
        <v>87798.82</v>
      </c>
    </row>
    <row r="24" spans="1:5">
      <c r="A24" s="19" t="s">
        <v>5</v>
      </c>
      <c r="B24" s="20" t="s">
        <v>4</v>
      </c>
      <c r="C24" s="15">
        <v>204.8</v>
      </c>
      <c r="D24" s="15">
        <v>204.8</v>
      </c>
      <c r="E24" s="15">
        <f t="shared" si="0"/>
        <v>204.8</v>
      </c>
    </row>
    <row r="25" spans="1:5" ht="21.95" customHeight="1">
      <c r="A25" s="19" t="s">
        <v>34</v>
      </c>
      <c r="B25" s="18" t="s">
        <v>35</v>
      </c>
      <c r="C25" s="15">
        <f>C23/C24/12*1000</f>
        <v>42870.517578125</v>
      </c>
      <c r="D25" s="15">
        <f>D23/D24/10*1000</f>
        <v>42870.517578125</v>
      </c>
      <c r="E25" s="15">
        <f t="shared" si="0"/>
        <v>42870.517578125</v>
      </c>
    </row>
    <row r="26" spans="1:5" ht="25.5">
      <c r="A26" s="17" t="s">
        <v>6</v>
      </c>
      <c r="B26" s="18" t="s">
        <v>3</v>
      </c>
      <c r="C26" s="15">
        <v>30118.799999999999</v>
      </c>
      <c r="D26" s="15">
        <f>C26/12*10</f>
        <v>25099</v>
      </c>
      <c r="E26" s="15">
        <f t="shared" si="0"/>
        <v>25099</v>
      </c>
    </row>
    <row r="27" spans="1:5" ht="36.75">
      <c r="A27" s="22" t="s">
        <v>7</v>
      </c>
      <c r="B27" s="18" t="s">
        <v>3</v>
      </c>
      <c r="C27" s="15">
        <v>21607</v>
      </c>
      <c r="D27" s="15">
        <f>C27/12*10</f>
        <v>18005.833333333332</v>
      </c>
      <c r="E27" s="15">
        <f t="shared" si="0"/>
        <v>18005.833333333332</v>
      </c>
    </row>
    <row r="28" spans="1:5" ht="25.5">
      <c r="A28" s="22" t="s">
        <v>8</v>
      </c>
      <c r="B28" s="18" t="s">
        <v>3</v>
      </c>
      <c r="C28" s="15">
        <v>0</v>
      </c>
      <c r="D28" s="15">
        <f t="shared" ref="D28" si="1">C28/4</f>
        <v>0</v>
      </c>
      <c r="E28" s="15">
        <f t="shared" si="0"/>
        <v>0</v>
      </c>
    </row>
    <row r="29" spans="1:5" ht="36.75">
      <c r="A29" s="22" t="s">
        <v>9</v>
      </c>
      <c r="B29" s="18" t="s">
        <v>3</v>
      </c>
      <c r="C29" s="15"/>
      <c r="D29" s="15"/>
      <c r="E29" s="15"/>
    </row>
    <row r="30" spans="1:5" ht="38.25" customHeight="1">
      <c r="A30" s="22" t="s">
        <v>10</v>
      </c>
      <c r="B30" s="18" t="s">
        <v>3</v>
      </c>
      <c r="C30" s="15">
        <f>C13-C29-C27-C26-C15</f>
        <v>80728.200000000012</v>
      </c>
      <c r="D30" s="15">
        <f>C30/12*10</f>
        <v>67273.500000000015</v>
      </c>
      <c r="E30" s="15">
        <f t="shared" si="0"/>
        <v>67273.500000000015</v>
      </c>
    </row>
    <row r="32" spans="1:5">
      <c r="A32" s="16" t="s">
        <v>39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D12" sqref="D12"/>
    </sheetView>
  </sheetViews>
  <sheetFormatPr defaultColWidth="9.140625" defaultRowHeight="20.25"/>
  <cols>
    <col min="1" max="1" width="69.42578125" style="16" customWidth="1"/>
    <col min="2" max="2" width="9.140625" style="24"/>
    <col min="3" max="3" width="14.28515625" style="16" customWidth="1"/>
    <col min="4" max="4" width="13.28515625" style="16" customWidth="1"/>
    <col min="5" max="7" width="12" style="16" customWidth="1"/>
    <col min="8" max="16384" width="9.140625" style="16"/>
  </cols>
  <sheetData>
    <row r="1" spans="1:5">
      <c r="A1" s="35" t="s">
        <v>19</v>
      </c>
      <c r="B1" s="35"/>
      <c r="C1" s="35"/>
      <c r="D1" s="35"/>
      <c r="E1" s="35"/>
    </row>
    <row r="2" spans="1:5">
      <c r="A2" s="36" t="s">
        <v>41</v>
      </c>
      <c r="B2" s="36"/>
      <c r="C2" s="36"/>
      <c r="D2" s="36"/>
      <c r="E2" s="36"/>
    </row>
    <row r="3" spans="1:5">
      <c r="A3" s="23"/>
    </row>
    <row r="4" spans="1:5">
      <c r="A4" s="39" t="s">
        <v>38</v>
      </c>
      <c r="B4" s="39"/>
      <c r="C4" s="39"/>
      <c r="D4" s="39"/>
      <c r="E4" s="39"/>
    </row>
    <row r="5" spans="1:5" ht="15.75" customHeight="1">
      <c r="A5" s="40" t="s">
        <v>20</v>
      </c>
      <c r="B5" s="40"/>
      <c r="C5" s="40"/>
      <c r="D5" s="40"/>
      <c r="E5" s="40"/>
    </row>
    <row r="6" spans="1:5">
      <c r="A6" s="25"/>
    </row>
    <row r="7" spans="1:5">
      <c r="A7" s="26" t="s">
        <v>21</v>
      </c>
    </row>
    <row r="8" spans="1:5">
      <c r="A8" s="23"/>
    </row>
    <row r="9" spans="1:5">
      <c r="A9" s="37" t="s">
        <v>37</v>
      </c>
      <c r="B9" s="38" t="s">
        <v>22</v>
      </c>
      <c r="C9" s="37" t="s">
        <v>40</v>
      </c>
      <c r="D9" s="37"/>
      <c r="E9" s="37"/>
    </row>
    <row r="10" spans="1:5" ht="40.5">
      <c r="A10" s="37"/>
      <c r="B10" s="38"/>
      <c r="C10" s="31" t="s">
        <v>23</v>
      </c>
      <c r="D10" s="31" t="s">
        <v>24</v>
      </c>
      <c r="E10" s="30" t="s">
        <v>18</v>
      </c>
    </row>
    <row r="11" spans="1:5">
      <c r="A11" s="17" t="s">
        <v>25</v>
      </c>
      <c r="B11" s="18" t="s">
        <v>11</v>
      </c>
      <c r="C11" s="15">
        <v>2283</v>
      </c>
      <c r="D11" s="15">
        <v>2283</v>
      </c>
      <c r="E11" s="15">
        <v>2283</v>
      </c>
    </row>
    <row r="12" spans="1:5" ht="25.5">
      <c r="A12" s="19" t="s">
        <v>29</v>
      </c>
      <c r="B12" s="18" t="s">
        <v>3</v>
      </c>
      <c r="C12" s="15">
        <f>C13/C11</f>
        <v>732.30968024529125</v>
      </c>
      <c r="D12" s="15">
        <f>D13/D11</f>
        <v>628.89049496276834</v>
      </c>
      <c r="E12" s="15">
        <f>D12</f>
        <v>628.89049496276834</v>
      </c>
    </row>
    <row r="13" spans="1:5" ht="25.5">
      <c r="A13" s="17" t="s">
        <v>12</v>
      </c>
      <c r="B13" s="18" t="s">
        <v>3</v>
      </c>
      <c r="C13" s="15">
        <f>1671863</f>
        <v>1671863</v>
      </c>
      <c r="D13" s="15">
        <v>1435757</v>
      </c>
      <c r="E13" s="15">
        <f t="shared" ref="E13:E33" si="0">D13</f>
        <v>1435757</v>
      </c>
    </row>
    <row r="14" spans="1:5">
      <c r="A14" s="13" t="s">
        <v>1</v>
      </c>
      <c r="B14" s="14"/>
      <c r="C14" s="15"/>
      <c r="D14" s="15"/>
      <c r="E14" s="15">
        <f t="shared" si="0"/>
        <v>0</v>
      </c>
    </row>
    <row r="15" spans="1:5" ht="25.5">
      <c r="A15" s="17" t="s">
        <v>13</v>
      </c>
      <c r="B15" s="18" t="s">
        <v>3</v>
      </c>
      <c r="C15" s="15">
        <f>346679+25680+882933+35845+45000</f>
        <v>1336137</v>
      </c>
      <c r="D15" s="15">
        <f>C15/12*10</f>
        <v>1113447.5</v>
      </c>
      <c r="E15" s="15">
        <f t="shared" si="0"/>
        <v>1113447.5</v>
      </c>
    </row>
    <row r="16" spans="1:5">
      <c r="A16" s="13" t="s">
        <v>2</v>
      </c>
      <c r="B16" s="14"/>
      <c r="C16" s="15"/>
      <c r="D16" s="15"/>
      <c r="E16" s="15">
        <f t="shared" si="0"/>
        <v>0</v>
      </c>
    </row>
    <row r="17" spans="1:7" ht="25.5">
      <c r="A17" s="15" t="s">
        <v>14</v>
      </c>
      <c r="B17" s="18" t="s">
        <v>3</v>
      </c>
      <c r="C17" s="15">
        <v>118994</v>
      </c>
      <c r="D17" s="15">
        <f>C17/12*10</f>
        <v>99161.666666666657</v>
      </c>
      <c r="E17" s="15">
        <f t="shared" si="0"/>
        <v>99161.666666666657</v>
      </c>
    </row>
    <row r="18" spans="1:7">
      <c r="A18" s="19" t="s">
        <v>5</v>
      </c>
      <c r="B18" s="20" t="s">
        <v>4</v>
      </c>
      <c r="C18" s="15">
        <v>59</v>
      </c>
      <c r="D18" s="15">
        <v>59</v>
      </c>
      <c r="E18" s="15">
        <f t="shared" si="0"/>
        <v>59</v>
      </c>
    </row>
    <row r="19" spans="1:7" ht="21.95" customHeight="1">
      <c r="A19" s="19" t="s">
        <v>34</v>
      </c>
      <c r="B19" s="18" t="s">
        <v>35</v>
      </c>
      <c r="C19" s="15">
        <f>C17/12/C18*1000</f>
        <v>168070.62146892652</v>
      </c>
      <c r="D19" s="15">
        <f>D17/10/D18*1000</f>
        <v>168070.62146892652</v>
      </c>
      <c r="E19" s="15">
        <f t="shared" si="0"/>
        <v>168070.62146892652</v>
      </c>
    </row>
    <row r="20" spans="1:7" ht="25.5">
      <c r="A20" s="15" t="s">
        <v>26</v>
      </c>
      <c r="B20" s="18" t="s">
        <v>3</v>
      </c>
      <c r="C20" s="32">
        <f>C15-C17-C26-C23</f>
        <v>905378.59360000002</v>
      </c>
      <c r="D20" s="15">
        <f>D15-D17-D26-D23</f>
        <v>754482.16133333335</v>
      </c>
      <c r="E20" s="15">
        <f t="shared" si="0"/>
        <v>754482.16133333335</v>
      </c>
    </row>
    <row r="21" spans="1:7">
      <c r="A21" s="19" t="s">
        <v>5</v>
      </c>
      <c r="B21" s="20" t="s">
        <v>4</v>
      </c>
      <c r="C21" s="15">
        <v>492.6</v>
      </c>
      <c r="D21" s="15">
        <v>492.6</v>
      </c>
      <c r="E21" s="15">
        <f t="shared" si="0"/>
        <v>492.6</v>
      </c>
    </row>
    <row r="22" spans="1:7" ht="21.95" customHeight="1">
      <c r="A22" s="19" t="s">
        <v>34</v>
      </c>
      <c r="B22" s="18" t="s">
        <v>35</v>
      </c>
      <c r="C22" s="33">
        <f>C20/C21/12*1000</f>
        <v>153163.24834213019</v>
      </c>
      <c r="D22" s="15">
        <f>D20/D21/10*1000</f>
        <v>153163.24834213022</v>
      </c>
      <c r="E22" s="15">
        <f t="shared" si="0"/>
        <v>153163.24834213022</v>
      </c>
    </row>
    <row r="23" spans="1:7" ht="39">
      <c r="A23" s="21" t="s">
        <v>30</v>
      </c>
      <c r="B23" s="18" t="s">
        <v>3</v>
      </c>
      <c r="C23" s="15">
        <f>C25*C24*12/1000</f>
        <v>30245.544000000002</v>
      </c>
      <c r="D23" s="15">
        <f>C23/12*10</f>
        <v>25204.62</v>
      </c>
      <c r="E23" s="15">
        <f t="shared" si="0"/>
        <v>25204.62</v>
      </c>
    </row>
    <row r="24" spans="1:7">
      <c r="A24" s="19" t="s">
        <v>5</v>
      </c>
      <c r="B24" s="20" t="s">
        <v>4</v>
      </c>
      <c r="C24" s="15">
        <v>24.5</v>
      </c>
      <c r="D24" s="15">
        <v>24.5</v>
      </c>
      <c r="E24" s="15">
        <f t="shared" si="0"/>
        <v>24.5</v>
      </c>
    </row>
    <row r="25" spans="1:7" ht="21.95" customHeight="1">
      <c r="A25" s="19" t="s">
        <v>34</v>
      </c>
      <c r="B25" s="18" t="s">
        <v>35</v>
      </c>
      <c r="C25" s="15">
        <v>102876</v>
      </c>
      <c r="D25" s="15">
        <f>D23/D24/10*1000</f>
        <v>102876</v>
      </c>
      <c r="E25" s="15">
        <f t="shared" si="0"/>
        <v>102876</v>
      </c>
    </row>
    <row r="26" spans="1:7" ht="25.5">
      <c r="A26" s="15" t="s">
        <v>27</v>
      </c>
      <c r="B26" s="18" t="s">
        <v>3</v>
      </c>
      <c r="C26" s="32">
        <f>C27*C28*12/1000</f>
        <v>281518.86239999998</v>
      </c>
      <c r="D26" s="15">
        <f>C26/12*10</f>
        <v>234599.05199999997</v>
      </c>
      <c r="E26" s="15">
        <f t="shared" si="0"/>
        <v>234599.05199999997</v>
      </c>
    </row>
    <row r="27" spans="1:7">
      <c r="A27" s="19" t="s">
        <v>5</v>
      </c>
      <c r="B27" s="20" t="s">
        <v>4</v>
      </c>
      <c r="C27" s="32">
        <f>388.4-24.5</f>
        <v>363.9</v>
      </c>
      <c r="D27" s="32">
        <f t="shared" ref="D27" si="1">388.4-24.5</f>
        <v>363.9</v>
      </c>
      <c r="E27" s="15">
        <f t="shared" si="0"/>
        <v>363.9</v>
      </c>
      <c r="G27" s="34"/>
    </row>
    <row r="28" spans="1:7" ht="21.95" customHeight="1">
      <c r="A28" s="19" t="s">
        <v>34</v>
      </c>
      <c r="B28" s="18" t="s">
        <v>35</v>
      </c>
      <c r="C28" s="32">
        <v>64468</v>
      </c>
      <c r="D28" s="15">
        <f>D26/D27/10*1000</f>
        <v>64467.999999999993</v>
      </c>
      <c r="E28" s="15">
        <f t="shared" si="0"/>
        <v>64467.999999999993</v>
      </c>
    </row>
    <row r="29" spans="1:7" ht="25.5">
      <c r="A29" s="17" t="s">
        <v>6</v>
      </c>
      <c r="B29" s="18" t="s">
        <v>3</v>
      </c>
      <c r="C29" s="32">
        <f>18717+10701+6861+47676+27812+17659</f>
        <v>129426</v>
      </c>
      <c r="D29" s="15">
        <f>C29/12*10</f>
        <v>107855</v>
      </c>
      <c r="E29" s="15">
        <f t="shared" si="0"/>
        <v>107855</v>
      </c>
    </row>
    <row r="30" spans="1:7" ht="36.75">
      <c r="A30" s="22" t="s">
        <v>7</v>
      </c>
      <c r="B30" s="18" t="s">
        <v>3</v>
      </c>
      <c r="C30" s="32">
        <f>15799+13761+22292+3000</f>
        <v>54852</v>
      </c>
      <c r="D30" s="15">
        <f>C30/12*10</f>
        <v>45710</v>
      </c>
      <c r="E30" s="15">
        <f t="shared" si="0"/>
        <v>45710</v>
      </c>
    </row>
    <row r="31" spans="1:7" ht="25.5">
      <c r="A31" s="22" t="s">
        <v>8</v>
      </c>
      <c r="B31" s="18" t="s">
        <v>3</v>
      </c>
      <c r="C31" s="32">
        <v>23874</v>
      </c>
      <c r="D31" s="15">
        <v>18987</v>
      </c>
      <c r="E31" s="15">
        <f t="shared" si="0"/>
        <v>18987</v>
      </c>
    </row>
    <row r="32" spans="1:7" ht="36.75">
      <c r="A32" s="22" t="s">
        <v>9</v>
      </c>
      <c r="B32" s="18" t="s">
        <v>3</v>
      </c>
      <c r="C32" s="32">
        <v>59019</v>
      </c>
      <c r="D32" s="15">
        <v>47230</v>
      </c>
      <c r="E32" s="15">
        <f t="shared" si="0"/>
        <v>47230</v>
      </c>
    </row>
    <row r="33" spans="1:5" ht="38.25" customHeight="1">
      <c r="A33" s="22" t="s">
        <v>10</v>
      </c>
      <c r="B33" s="18" t="s">
        <v>3</v>
      </c>
      <c r="C33" s="32">
        <f>C13-C15-C29-C30-C31-C32+40000</f>
        <v>108555</v>
      </c>
      <c r="D33" s="32">
        <f>D13-D15-D29-D30-D31-D32</f>
        <v>102527.5</v>
      </c>
      <c r="E33" s="32">
        <f t="shared" ref="D33:E33" si="2">E13-E15-E29-E30-E31-E32</f>
        <v>102527.5</v>
      </c>
    </row>
    <row r="35" spans="1:5">
      <c r="A35" s="16" t="s">
        <v>39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33" sqref="D3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36" t="s">
        <v>19</v>
      </c>
      <c r="B1" s="36"/>
      <c r="C1" s="36"/>
      <c r="D1" s="36"/>
      <c r="E1" s="36"/>
    </row>
    <row r="2" spans="1:6">
      <c r="A2" s="36" t="s">
        <v>43</v>
      </c>
      <c r="B2" s="36"/>
      <c r="C2" s="36"/>
      <c r="D2" s="36"/>
      <c r="E2" s="36"/>
    </row>
    <row r="3" spans="1:6">
      <c r="A3" s="1"/>
    </row>
    <row r="4" spans="1:6">
      <c r="A4" s="41" t="s">
        <v>38</v>
      </c>
      <c r="B4" s="41"/>
      <c r="C4" s="41"/>
      <c r="D4" s="41"/>
      <c r="E4" s="41"/>
    </row>
    <row r="5" spans="1:6" ht="15.75" customHeight="1">
      <c r="A5" s="42" t="s">
        <v>20</v>
      </c>
      <c r="B5" s="42"/>
      <c r="C5" s="42"/>
      <c r="D5" s="42"/>
      <c r="E5" s="42"/>
    </row>
    <row r="6" spans="1:6">
      <c r="A6" s="4"/>
    </row>
    <row r="7" spans="1:6">
      <c r="A7" s="12" t="s">
        <v>21</v>
      </c>
    </row>
    <row r="8" spans="1:6">
      <c r="A8" s="1"/>
    </row>
    <row r="9" spans="1:6">
      <c r="A9" s="43" t="s">
        <v>36</v>
      </c>
      <c r="B9" s="44" t="s">
        <v>22</v>
      </c>
      <c r="C9" s="43" t="s">
        <v>40</v>
      </c>
      <c r="D9" s="43"/>
      <c r="E9" s="43"/>
    </row>
    <row r="10" spans="1:6" ht="40.5">
      <c r="A10" s="43"/>
      <c r="B10" s="44"/>
      <c r="C10" s="5" t="s">
        <v>23</v>
      </c>
      <c r="D10" s="5" t="s">
        <v>24</v>
      </c>
      <c r="E10" s="6" t="s">
        <v>18</v>
      </c>
    </row>
    <row r="11" spans="1:6">
      <c r="A11" s="7" t="s">
        <v>31</v>
      </c>
      <c r="B11" s="8" t="s">
        <v>11</v>
      </c>
      <c r="C11" s="9">
        <v>341</v>
      </c>
      <c r="D11" s="9">
        <v>341</v>
      </c>
      <c r="E11" s="9">
        <v>341</v>
      </c>
    </row>
    <row r="12" spans="1:6" ht="25.5">
      <c r="A12" s="10" t="s">
        <v>32</v>
      </c>
      <c r="B12" s="8" t="s">
        <v>3</v>
      </c>
      <c r="C12" s="29">
        <f>C13/C11</f>
        <v>201.56304985337243</v>
      </c>
      <c r="D12" s="29">
        <f t="shared" ref="D12" si="0">D13/D11</f>
        <v>174.75366568914956</v>
      </c>
      <c r="E12" s="15">
        <f t="shared" ref="E12:E28" si="1">D12</f>
        <v>174.75366568914956</v>
      </c>
    </row>
    <row r="13" spans="1:6" ht="25.5">
      <c r="A13" s="7" t="s">
        <v>12</v>
      </c>
      <c r="B13" s="8" t="s">
        <v>3</v>
      </c>
      <c r="C13" s="9">
        <v>68733</v>
      </c>
      <c r="D13" s="15">
        <v>59591</v>
      </c>
      <c r="E13" s="15">
        <f t="shared" si="1"/>
        <v>59591</v>
      </c>
    </row>
    <row r="14" spans="1:6">
      <c r="A14" s="13" t="s">
        <v>1</v>
      </c>
      <c r="B14" s="14"/>
      <c r="C14" s="15"/>
      <c r="D14" s="15"/>
      <c r="E14" s="15">
        <f t="shared" si="1"/>
        <v>0</v>
      </c>
      <c r="F14" s="16"/>
    </row>
    <row r="15" spans="1:6" ht="25.5">
      <c r="A15" s="17" t="s">
        <v>13</v>
      </c>
      <c r="B15" s="18" t="s">
        <v>3</v>
      </c>
      <c r="C15" s="15">
        <v>41294</v>
      </c>
      <c r="D15" s="15">
        <f>C15/12*10</f>
        <v>34411.666666666664</v>
      </c>
      <c r="E15" s="15">
        <f t="shared" si="1"/>
        <v>34411.666666666664</v>
      </c>
      <c r="F15" s="16"/>
    </row>
    <row r="16" spans="1:6">
      <c r="A16" s="13" t="s">
        <v>2</v>
      </c>
      <c r="B16" s="14"/>
      <c r="C16" s="15"/>
      <c r="D16" s="15"/>
      <c r="E16" s="15">
        <f t="shared" si="1"/>
        <v>0</v>
      </c>
      <c r="F16" s="16"/>
    </row>
    <row r="17" spans="1:6" ht="25.5">
      <c r="A17" s="15" t="s">
        <v>14</v>
      </c>
      <c r="B17" s="18" t="s">
        <v>3</v>
      </c>
      <c r="C17" s="15">
        <f>C18*C19*12/1000</f>
        <v>3990</v>
      </c>
      <c r="D17" s="15">
        <f>C17/12*10</f>
        <v>3325</v>
      </c>
      <c r="E17" s="15">
        <f t="shared" si="1"/>
        <v>3325</v>
      </c>
      <c r="F17" s="16"/>
    </row>
    <row r="18" spans="1:6">
      <c r="A18" s="19" t="s">
        <v>5</v>
      </c>
      <c r="B18" s="20" t="s">
        <v>4</v>
      </c>
      <c r="C18" s="15">
        <v>2</v>
      </c>
      <c r="D18" s="15">
        <v>2</v>
      </c>
      <c r="E18" s="15">
        <f t="shared" si="1"/>
        <v>2</v>
      </c>
      <c r="F18" s="16"/>
    </row>
    <row r="19" spans="1:6" ht="21.95" customHeight="1">
      <c r="A19" s="19" t="s">
        <v>34</v>
      </c>
      <c r="B19" s="18" t="s">
        <v>35</v>
      </c>
      <c r="C19" s="15">
        <v>166250</v>
      </c>
      <c r="D19" s="15">
        <f>D17/D18/10*1000</f>
        <v>166250</v>
      </c>
      <c r="E19" s="15">
        <f t="shared" si="1"/>
        <v>166250</v>
      </c>
      <c r="F19" s="16"/>
    </row>
    <row r="20" spans="1:6" ht="40.5">
      <c r="A20" s="21" t="s">
        <v>33</v>
      </c>
      <c r="B20" s="18" t="s">
        <v>3</v>
      </c>
      <c r="C20" s="15">
        <f>C22*C21*12/1000</f>
        <v>24414.486000000001</v>
      </c>
      <c r="D20" s="15">
        <f>C20/12*10</f>
        <v>20345.404999999999</v>
      </c>
      <c r="E20" s="15">
        <f t="shared" si="1"/>
        <v>20345.404999999999</v>
      </c>
      <c r="F20" s="16"/>
    </row>
    <row r="21" spans="1:6">
      <c r="A21" s="19" t="s">
        <v>5</v>
      </c>
      <c r="B21" s="20" t="s">
        <v>4</v>
      </c>
      <c r="C21" s="15">
        <v>22.3</v>
      </c>
      <c r="D21" s="15">
        <v>22.3</v>
      </c>
      <c r="E21" s="15">
        <f t="shared" si="1"/>
        <v>22.3</v>
      </c>
      <c r="F21" s="16"/>
    </row>
    <row r="22" spans="1:6" ht="21.95" customHeight="1">
      <c r="A22" s="19" t="s">
        <v>34</v>
      </c>
      <c r="B22" s="18" t="s">
        <v>35</v>
      </c>
      <c r="C22" s="15">
        <v>91235</v>
      </c>
      <c r="D22" s="15">
        <v>91235</v>
      </c>
      <c r="E22" s="15">
        <f t="shared" si="1"/>
        <v>91235</v>
      </c>
      <c r="F22" s="16"/>
    </row>
    <row r="23" spans="1:6" ht="25.5">
      <c r="A23" s="15" t="s">
        <v>15</v>
      </c>
      <c r="B23" s="18" t="s">
        <v>3</v>
      </c>
      <c r="C23" s="15">
        <f>C15-C17-C20</f>
        <v>12889.513999999999</v>
      </c>
      <c r="D23" s="15">
        <f>C23/12*10</f>
        <v>10741.261666666667</v>
      </c>
      <c r="E23" s="15">
        <f t="shared" si="1"/>
        <v>10741.261666666667</v>
      </c>
      <c r="F23" s="16"/>
    </row>
    <row r="24" spans="1:6">
      <c r="A24" s="19" t="s">
        <v>5</v>
      </c>
      <c r="B24" s="20" t="s">
        <v>4</v>
      </c>
      <c r="C24" s="15">
        <v>29.75</v>
      </c>
      <c r="D24" s="15">
        <v>29.75</v>
      </c>
      <c r="E24" s="15">
        <f t="shared" si="1"/>
        <v>29.75</v>
      </c>
      <c r="F24" s="16"/>
    </row>
    <row r="25" spans="1:6" ht="21.95" customHeight="1">
      <c r="A25" s="19" t="s">
        <v>34</v>
      </c>
      <c r="B25" s="18" t="s">
        <v>35</v>
      </c>
      <c r="C25" s="15">
        <f>C23/C24/9*1000</f>
        <v>48140.108309990668</v>
      </c>
      <c r="D25" s="15">
        <f>D23/D24/10</f>
        <v>36.105081232492999</v>
      </c>
      <c r="E25" s="15">
        <f t="shared" si="1"/>
        <v>36.105081232492999</v>
      </c>
      <c r="F25" s="16"/>
    </row>
    <row r="26" spans="1:6" ht="25.5">
      <c r="A26" s="17" t="s">
        <v>6</v>
      </c>
      <c r="B26" s="18" t="s">
        <v>3</v>
      </c>
      <c r="C26" s="15">
        <v>4542</v>
      </c>
      <c r="D26" s="15">
        <f>C26/12*10</f>
        <v>3785</v>
      </c>
      <c r="E26" s="15">
        <f t="shared" si="1"/>
        <v>3785</v>
      </c>
      <c r="F26" s="16"/>
    </row>
    <row r="27" spans="1:6" ht="36.75">
      <c r="A27" s="22" t="s">
        <v>7</v>
      </c>
      <c r="B27" s="18" t="s">
        <v>3</v>
      </c>
      <c r="C27" s="15">
        <v>5905</v>
      </c>
      <c r="D27" s="15">
        <f>C27/12*10</f>
        <v>4920.833333333333</v>
      </c>
      <c r="E27" s="15">
        <f t="shared" si="1"/>
        <v>4920.833333333333</v>
      </c>
      <c r="F27" s="16"/>
    </row>
    <row r="28" spans="1:6" ht="25.5">
      <c r="A28" s="22" t="s">
        <v>8</v>
      </c>
      <c r="B28" s="18" t="s">
        <v>3</v>
      </c>
      <c r="C28" s="15">
        <v>0</v>
      </c>
      <c r="D28" s="15">
        <f t="shared" ref="D28" si="2">C28/4</f>
        <v>0</v>
      </c>
      <c r="E28" s="15">
        <f t="shared" si="1"/>
        <v>0</v>
      </c>
      <c r="F28" s="16"/>
    </row>
    <row r="29" spans="1:6" ht="36.75">
      <c r="A29" s="22" t="s">
        <v>9</v>
      </c>
      <c r="B29" s="18" t="s">
        <v>3</v>
      </c>
      <c r="C29" s="15"/>
      <c r="D29" s="15"/>
      <c r="E29" s="15"/>
      <c r="F29" s="16"/>
    </row>
    <row r="30" spans="1:6" ht="38.25" customHeight="1">
      <c r="A30" s="11" t="s">
        <v>10</v>
      </c>
      <c r="B30" s="8" t="s">
        <v>3</v>
      </c>
      <c r="C30" s="9">
        <v>1676</v>
      </c>
      <c r="D30" s="15">
        <v>1676</v>
      </c>
      <c r="E30" s="15">
        <v>1676</v>
      </c>
    </row>
    <row r="32" spans="1:6">
      <c r="A32" s="2" t="s">
        <v>39</v>
      </c>
      <c r="D32" s="1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среднее</vt:lpstr>
      <vt:lpstr>дополнительное образование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2021-10-23T11:04:39Z</dcterms:modified>
</cp:coreProperties>
</file>